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ponpo\OneDrive\Bureau\"/>
    </mc:Choice>
  </mc:AlternateContent>
  <xr:revisionPtr revIDLastSave="0" documentId="8_{78E4810B-8E9E-4AB1-B7D2-AC4602540DD3}" xr6:coauthVersionLast="47" xr6:coauthVersionMax="47" xr10:uidLastSave="{00000000-0000-0000-0000-000000000000}"/>
  <bookViews>
    <workbookView xWindow="-108" yWindow="-108" windowWidth="23256" windowHeight="12456" xr2:uid="{38CE395C-509A-4C56-8F58-B3BB3E0FBD26}"/>
  </bookViews>
  <sheets>
    <sheet name="Cpte de Résultat à publier" sheetId="1" r:id="rId1"/>
  </sheets>
  <externalReferences>
    <externalReference r:id="rId2"/>
    <externalReference r:id="rId3"/>
    <externalReference r:id="rId4"/>
  </externalReferences>
  <definedNames>
    <definedName name="ACTIVITES" localSheetId="0">[3]LISTES!#REF!</definedName>
    <definedName name="ACTIVITES">[3]LISTES!#REF!</definedName>
    <definedName name="CONTRATS" localSheetId="0">[3]LISTES!#REF!</definedName>
    <definedName name="CONTRATS">[3]LISTES!#REF!</definedName>
    <definedName name="FONCTIONS" localSheetId="0">[3]LISTES!#REF!</definedName>
    <definedName name="FONCTIONS">[3]LISTES!#REF!</definedName>
    <definedName name="PROD" localSheetId="0">[3]LISTES!#REF!</definedName>
    <definedName name="PROD">[3]LISTES!#REF!</definedName>
    <definedName name="SITUATION" localSheetId="0">[3]LISTES!#REF!</definedName>
    <definedName name="SITUATION">[3]LISTES!#REF!</definedName>
    <definedName name="STATUT" localSheetId="0">[3]LISTES!#REF!</definedName>
    <definedName name="STATUT">[3]LISTES!#REF!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C18" i="1"/>
  <c r="F16" i="1"/>
  <c r="F15" i="1"/>
  <c r="F11" i="1"/>
  <c r="C11" i="1"/>
  <c r="F10" i="1"/>
  <c r="C10" i="1"/>
  <c r="C26" i="1" s="1"/>
  <c r="C27" i="1" s="1"/>
  <c r="F9" i="1"/>
  <c r="F26" i="1" s="1"/>
  <c r="C9" i="1"/>
  <c r="A2" i="1"/>
</calcChain>
</file>

<file path=xl/sharedStrings.xml><?xml version="1.0" encoding="utf-8"?>
<sst xmlns="http://schemas.openxmlformats.org/spreadsheetml/2006/main" count="26" uniqueCount="25">
  <si>
    <t>NOM DE LA STRUCTURE</t>
  </si>
  <si>
    <t>EXERCICE</t>
  </si>
  <si>
    <t>COMPTE DE RESULTAT</t>
  </si>
  <si>
    <t>PRODUITS</t>
  </si>
  <si>
    <t>CHARGES</t>
  </si>
  <si>
    <t>Produits d'exploitation (1)</t>
  </si>
  <si>
    <t>Charges d'exploitation (1)</t>
  </si>
  <si>
    <t>Cotisations nettes</t>
  </si>
  <si>
    <t>Achats</t>
  </si>
  <si>
    <t>Subventions</t>
  </si>
  <si>
    <t>Services extérieurs</t>
  </si>
  <si>
    <t>Autres produits</t>
  </si>
  <si>
    <t>Autres services exterieurs</t>
  </si>
  <si>
    <t>Transfert de charges</t>
  </si>
  <si>
    <t>Impôts et taxes</t>
  </si>
  <si>
    <t>Charges de personnel</t>
  </si>
  <si>
    <t xml:space="preserve">Autres charges  </t>
  </si>
  <si>
    <r>
      <t>Amortissements d'immobilisation</t>
    </r>
    <r>
      <rPr>
        <sz val="10"/>
        <color indexed="10"/>
        <rFont val="Arial"/>
        <family val="2"/>
      </rPr>
      <t>*</t>
    </r>
  </si>
  <si>
    <r>
      <t>Provisions pour risques et charges</t>
    </r>
    <r>
      <rPr>
        <sz val="10"/>
        <color indexed="10"/>
        <rFont val="Arial"/>
        <family val="2"/>
      </rPr>
      <t>*</t>
    </r>
  </si>
  <si>
    <t>Produits financiers (2)</t>
  </si>
  <si>
    <t>Charges financières (2)</t>
  </si>
  <si>
    <t>Produits exceptionnels(3)</t>
  </si>
  <si>
    <t>Charges exceptionnelles (3)</t>
  </si>
  <si>
    <t>TOTAUX</t>
  </si>
  <si>
    <t>SOLDE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</si>
</sst>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"/>
    <numFmt numFmtId="165" formatCode="#,##0.00_ ;\-#,##0.00\ 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sz val="14"/>
      <color indexed="10"/>
      <name val="Arial"/>
      <family val="2"/>
    </font>
    <font>
      <b/>
      <sz val="14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4" fillId="4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>
      <alignment horizontal="center" vertical="center" wrapText="1"/>
    </xf>
    <xf numFmtId="0" fontId="0" fillId="4" borderId="14" xfId="0" applyFill="1" applyBorder="1"/>
    <xf numFmtId="0" fontId="0" fillId="4" borderId="15" xfId="0" applyFill="1" applyBorder="1"/>
    <xf numFmtId="4" fontId="0" fillId="4" borderId="16" xfId="0" applyNumberFormat="1" applyFill="1" applyBorder="1"/>
    <xf numFmtId="4" fontId="0" fillId="4" borderId="17" xfId="0" applyNumberFormat="1" applyFill="1" applyBorder="1"/>
    <xf numFmtId="0" fontId="0" fillId="4" borderId="18" xfId="0" applyFill="1" applyBorder="1"/>
    <xf numFmtId="4" fontId="0" fillId="4" borderId="19" xfId="0" applyNumberFormat="1" applyFill="1" applyBorder="1"/>
    <xf numFmtId="0" fontId="5" fillId="4" borderId="20" xfId="0" applyFont="1" applyFill="1" applyBorder="1"/>
    <xf numFmtId="0" fontId="5" fillId="0" borderId="21" xfId="0" applyFont="1" applyBorder="1"/>
    <xf numFmtId="4" fontId="0" fillId="4" borderId="22" xfId="0" applyNumberFormat="1" applyFill="1" applyBorder="1"/>
    <xf numFmtId="4" fontId="5" fillId="4" borderId="23" xfId="0" applyNumberFormat="1" applyFont="1" applyFill="1" applyBorder="1"/>
    <xf numFmtId="4" fontId="0" fillId="4" borderId="24" xfId="0" applyNumberFormat="1" applyFill="1" applyBorder="1"/>
    <xf numFmtId="4" fontId="6" fillId="4" borderId="25" xfId="0" applyNumberFormat="1" applyFont="1" applyFill="1" applyBorder="1"/>
    <xf numFmtId="4" fontId="0" fillId="5" borderId="26" xfId="0" applyNumberFormat="1" applyFill="1" applyBorder="1" applyProtection="1">
      <protection locked="0"/>
    </xf>
    <xf numFmtId="4" fontId="0" fillId="4" borderId="27" xfId="0" applyNumberFormat="1" applyFill="1" applyBorder="1"/>
    <xf numFmtId="4" fontId="0" fillId="5" borderId="28" xfId="0" applyNumberFormat="1" applyFill="1" applyBorder="1" applyProtection="1">
      <protection locked="0"/>
    </xf>
    <xf numFmtId="4" fontId="6" fillId="4" borderId="29" xfId="0" applyNumberFormat="1" applyFont="1" applyFill="1" applyBorder="1"/>
    <xf numFmtId="4" fontId="0" fillId="5" borderId="30" xfId="0" applyNumberFormat="1" applyFill="1" applyBorder="1" applyProtection="1">
      <protection locked="0"/>
    </xf>
    <xf numFmtId="4" fontId="2" fillId="4" borderId="25" xfId="0" applyNumberFormat="1" applyFont="1" applyFill="1" applyBorder="1"/>
    <xf numFmtId="4" fontId="0" fillId="4" borderId="30" xfId="0" applyNumberFormat="1" applyFill="1" applyBorder="1"/>
    <xf numFmtId="3" fontId="0" fillId="4" borderId="27" xfId="0" applyNumberFormat="1" applyFill="1" applyBorder="1"/>
    <xf numFmtId="4" fontId="0" fillId="6" borderId="30" xfId="0" applyNumberFormat="1" applyFill="1" applyBorder="1" applyProtection="1">
      <protection locked="0"/>
    </xf>
    <xf numFmtId="4" fontId="0" fillId="6" borderId="30" xfId="0" applyNumberFormat="1" applyFill="1" applyBorder="1"/>
    <xf numFmtId="4" fontId="6" fillId="4" borderId="31" xfId="0" applyNumberFormat="1" applyFont="1" applyFill="1" applyBorder="1"/>
    <xf numFmtId="4" fontId="0" fillId="4" borderId="28" xfId="0" applyNumberFormat="1" applyFill="1" applyBorder="1"/>
    <xf numFmtId="0" fontId="0" fillId="4" borderId="32" xfId="0" applyFill="1" applyBorder="1"/>
    <xf numFmtId="4" fontId="5" fillId="4" borderId="33" xfId="0" applyNumberFormat="1" applyFont="1" applyFill="1" applyBorder="1"/>
    <xf numFmtId="0" fontId="5" fillId="0" borderId="29" xfId="0" applyFont="1" applyBorder="1"/>
    <xf numFmtId="3" fontId="5" fillId="4" borderId="34" xfId="0" applyNumberFormat="1" applyFont="1" applyFill="1" applyBorder="1"/>
    <xf numFmtId="4" fontId="8" fillId="4" borderId="31" xfId="0" applyNumberFormat="1" applyFont="1" applyFill="1" applyBorder="1"/>
    <xf numFmtId="3" fontId="5" fillId="4" borderId="34" xfId="0" applyNumberFormat="1" applyFont="1" applyFill="1" applyBorder="1"/>
    <xf numFmtId="4" fontId="0" fillId="6" borderId="28" xfId="0" applyNumberFormat="1" applyFill="1" applyBorder="1"/>
    <xf numFmtId="0" fontId="0" fillId="4" borderId="24" xfId="0" applyFill="1" applyBorder="1"/>
    <xf numFmtId="0" fontId="6" fillId="4" borderId="29" xfId="0" applyFont="1" applyFill="1" applyBorder="1"/>
    <xf numFmtId="0" fontId="0" fillId="4" borderId="29" xfId="0" applyFill="1" applyBorder="1"/>
    <xf numFmtId="0" fontId="0" fillId="4" borderId="31" xfId="0" applyFill="1" applyBorder="1"/>
    <xf numFmtId="0" fontId="0" fillId="4" borderId="35" xfId="0" applyFill="1" applyBorder="1"/>
    <xf numFmtId="0" fontId="0" fillId="4" borderId="36" xfId="0" applyFill="1" applyBorder="1"/>
    <xf numFmtId="0" fontId="2" fillId="4" borderId="37" xfId="0" applyFont="1" applyFill="1" applyBorder="1" applyAlignment="1">
      <alignment vertical="center"/>
    </xf>
    <xf numFmtId="4" fontId="2" fillId="4" borderId="38" xfId="0" applyNumberFormat="1" applyFont="1" applyFill="1" applyBorder="1" applyAlignment="1">
      <alignment vertical="center"/>
    </xf>
    <xf numFmtId="4" fontId="2" fillId="4" borderId="39" xfId="0" applyNumberFormat="1" applyFont="1" applyFill="1" applyBorder="1" applyAlignment="1">
      <alignment vertical="center"/>
    </xf>
    <xf numFmtId="165" fontId="2" fillId="4" borderId="40" xfId="1" applyNumberFormat="1" applyFont="1" applyFill="1" applyBorder="1" applyAlignment="1" applyProtection="1">
      <alignment vertical="center"/>
    </xf>
    <xf numFmtId="0" fontId="0" fillId="4" borderId="41" xfId="0" applyFill="1" applyBorder="1"/>
    <xf numFmtId="0" fontId="4" fillId="4" borderId="42" xfId="0" applyFont="1" applyFill="1" applyBorder="1" applyAlignment="1">
      <alignment vertical="center"/>
    </xf>
    <xf numFmtId="165" fontId="4" fillId="4" borderId="43" xfId="0" applyNumberFormat="1" applyFont="1" applyFill="1" applyBorder="1" applyAlignment="1">
      <alignment vertical="center"/>
    </xf>
    <xf numFmtId="165" fontId="7" fillId="4" borderId="44" xfId="0" applyNumberFormat="1" applyFont="1" applyFill="1" applyBorder="1"/>
    <xf numFmtId="0" fontId="0" fillId="4" borderId="44" xfId="0" applyFill="1" applyBorder="1"/>
    <xf numFmtId="0" fontId="0" fillId="4" borderId="45" xfId="0" applyFill="1" applyBorder="1"/>
    <xf numFmtId="0" fontId="9" fillId="0" borderId="0" xfId="0" applyFont="1"/>
    <xf numFmtId="0" fontId="9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0" fillId="0" borderId="0" xfId="0" applyFont="1"/>
    <xf numFmtId="0" fontId="11" fillId="0" borderId="0" xfId="0" applyFont="1"/>
  </cellXfs>
  <cellStyles count="2">
    <cellStyle name="Euro" xfId="1" xr:uid="{4A66842F-31B2-4752-9DE3-6981A8F703B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2112fb16ff9764c/Documents/Classeur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onpo\OneDrive\Bureau\Comptabilite%20UNCGT%20CNOUS%202024%20rectifi&#233;%20octobre2025.xlsx" TargetMode="External"/><Relationship Id="rId1" Type="http://schemas.openxmlformats.org/officeDocument/2006/relationships/externalLinkPath" Target="Comptabilite%20UNCGT%20CNOUS%202024%20rectifi&#233;%20octobre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LYMATS%202006\Autres%20Clients\EUROTHAL\TRAVAUX\PILOTAGE%20FINANCIER\BUDG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 "/>
    </sheetNames>
    <sheetDataSet>
      <sheetData sheetId="0">
        <row r="1">
          <cell r="D1" t="str">
            <v>CROUS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cap "/>
      <sheetName val="entrées"/>
      <sheetName val="sorties"/>
      <sheetName val="Solde Cptes"/>
      <sheetName val="Cpte de Résultat détaillé"/>
      <sheetName val="Cpte de Résultat à publier"/>
      <sheetName val="Bilan à publier"/>
      <sheetName val="Ressources à publier"/>
      <sheetName val="Immo à publier"/>
      <sheetName val="Feuil1"/>
      <sheetName val="Budget prévisionnel"/>
    </sheetNames>
    <sheetDataSet>
      <sheetData sheetId="0"/>
      <sheetData sheetId="1">
        <row r="12">
          <cell r="D12">
            <v>113.19</v>
          </cell>
        </row>
      </sheetData>
      <sheetData sheetId="2"/>
      <sheetData sheetId="3"/>
      <sheetData sheetId="4">
        <row r="8">
          <cell r="C8">
            <v>29220.579999999998</v>
          </cell>
          <cell r="F8">
            <v>28930.23</v>
          </cell>
        </row>
        <row r="9">
          <cell r="C9">
            <v>0</v>
          </cell>
          <cell r="F9">
            <v>46.349999999999994</v>
          </cell>
        </row>
        <row r="10">
          <cell r="F10">
            <v>293.07</v>
          </cell>
        </row>
        <row r="11">
          <cell r="F11">
            <v>6.11</v>
          </cell>
        </row>
        <row r="12">
          <cell r="C12">
            <v>9500</v>
          </cell>
          <cell r="F12">
            <v>31.05</v>
          </cell>
        </row>
        <row r="13">
          <cell r="C13">
            <v>0</v>
          </cell>
          <cell r="F13">
            <v>0</v>
          </cell>
        </row>
        <row r="14">
          <cell r="C14">
            <v>102.22</v>
          </cell>
          <cell r="F14">
            <v>136</v>
          </cell>
        </row>
        <row r="15">
          <cell r="F15">
            <v>8358.18</v>
          </cell>
        </row>
        <row r="16">
          <cell r="F16">
            <v>178.10999999999996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470.3</v>
          </cell>
        </row>
        <row r="23">
          <cell r="F23">
            <v>2530.4899999999998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9">
          <cell r="F29">
            <v>17.87</v>
          </cell>
        </row>
      </sheetData>
      <sheetData sheetId="5"/>
      <sheetData sheetId="6"/>
      <sheetData sheetId="7"/>
      <sheetData sheetId="8">
        <row r="22">
          <cell r="I22">
            <v>0</v>
          </cell>
        </row>
        <row r="38">
          <cell r="I38">
            <v>0</v>
          </cell>
        </row>
        <row r="54">
          <cell r="H54">
            <v>0</v>
          </cell>
        </row>
      </sheetData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E"/>
      <sheetName val="LISTES"/>
      <sheetName val="SAISONNALITE ET REPARTITION"/>
      <sheetName val="CHARGES VARIABLES"/>
      <sheetName val="OBJECTIF DE RESULTAT"/>
      <sheetName val="OBJECTIF DE CA"/>
      <sheetName val="Objectif de CA ré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A1C70-BD4B-4E6B-B7B9-CED75EDE8169}">
  <sheetPr>
    <tabColor rgb="FF66FFFF"/>
    <pageSetUpPr fitToPage="1"/>
  </sheetPr>
  <dimension ref="A1:J33"/>
  <sheetViews>
    <sheetView tabSelected="1" topLeftCell="A6" zoomScale="115" zoomScaleNormal="115" workbookViewId="0">
      <selection activeCell="C10" sqref="C10"/>
    </sheetView>
  </sheetViews>
  <sheetFormatPr baseColWidth="10" defaultColWidth="11.44140625" defaultRowHeight="13.2" x14ac:dyDescent="0.25"/>
  <cols>
    <col min="1" max="1" width="11.44140625" style="6" customWidth="1"/>
    <col min="2" max="2" width="37.6640625" style="6" customWidth="1"/>
    <col min="3" max="3" width="18.5546875" style="6" customWidth="1"/>
    <col min="4" max="4" width="13.6640625" style="6" customWidth="1"/>
    <col min="5" max="5" width="42.44140625" style="6" customWidth="1"/>
    <col min="6" max="6" width="18" style="6" customWidth="1"/>
    <col min="7" max="16384" width="11.44140625" style="6"/>
  </cols>
  <sheetData>
    <row r="1" spans="1:6" ht="29.25" customHeight="1" thickTop="1" x14ac:dyDescent="0.25">
      <c r="A1" s="1" t="s">
        <v>0</v>
      </c>
      <c r="B1" s="2"/>
      <c r="C1" s="3"/>
      <c r="D1" s="4"/>
      <c r="E1" s="4"/>
      <c r="F1" s="5" t="s">
        <v>1</v>
      </c>
    </row>
    <row r="2" spans="1:6" ht="18" customHeight="1" x14ac:dyDescent="0.25">
      <c r="A2" s="7" t="str">
        <f>IF('[1]recap '!D1="","",'[1]recap '!D1)</f>
        <v>CROUS</v>
      </c>
      <c r="B2" s="8"/>
      <c r="C2" s="8"/>
      <c r="D2" s="9"/>
      <c r="E2" s="10"/>
      <c r="F2" s="11">
        <v>2024</v>
      </c>
    </row>
    <row r="3" spans="1:6" ht="18" customHeight="1" x14ac:dyDescent="0.25">
      <c r="A3" s="12"/>
      <c r="B3" s="8"/>
      <c r="C3" s="8"/>
      <c r="D3" s="8"/>
      <c r="E3" s="8"/>
      <c r="F3" s="13"/>
    </row>
    <row r="4" spans="1:6" ht="15.75" customHeight="1" thickBot="1" x14ac:dyDescent="0.3">
      <c r="A4" s="14" t="s">
        <v>2</v>
      </c>
      <c r="B4" s="15"/>
      <c r="C4" s="15"/>
      <c r="D4" s="15"/>
      <c r="E4" s="15"/>
      <c r="F4" s="16"/>
    </row>
    <row r="5" spans="1:6" ht="14.4" thickTop="1" thickBot="1" x14ac:dyDescent="0.3">
      <c r="A5"/>
      <c r="B5"/>
      <c r="C5"/>
      <c r="D5"/>
      <c r="E5"/>
      <c r="F5"/>
    </row>
    <row r="6" spans="1:6" ht="33" customHeight="1" thickTop="1" thickBot="1" x14ac:dyDescent="0.3">
      <c r="A6" s="17" t="s">
        <v>3</v>
      </c>
      <c r="B6" s="18"/>
      <c r="C6" s="19"/>
      <c r="D6" s="20" t="s">
        <v>4</v>
      </c>
      <c r="E6" s="18"/>
      <c r="F6" s="21"/>
    </row>
    <row r="7" spans="1:6" x14ac:dyDescent="0.25">
      <c r="A7" s="22"/>
      <c r="B7" s="23"/>
      <c r="C7" s="24"/>
      <c r="D7" s="25"/>
      <c r="E7" s="26"/>
      <c r="F7" s="27"/>
    </row>
    <row r="8" spans="1:6" x14ac:dyDescent="0.25">
      <c r="A8" s="28" t="s">
        <v>5</v>
      </c>
      <c r="B8" s="29"/>
      <c r="C8" s="30"/>
      <c r="D8" s="31" t="s">
        <v>6</v>
      </c>
      <c r="E8" s="29"/>
      <c r="F8" s="27"/>
    </row>
    <row r="9" spans="1:6" ht="13.8" x14ac:dyDescent="0.25">
      <c r="A9" s="32"/>
      <c r="B9" s="33" t="s">
        <v>7</v>
      </c>
      <c r="C9" s="34">
        <f>'[2]Cpte de Résultat détaillé'!C8-'[2]Cpte de Résultat détaillé'!F8-'[2]Cpte de Résultat détaillé'!F29</f>
        <v>272.47999999999854</v>
      </c>
      <c r="D9" s="35"/>
      <c r="E9" s="33" t="s">
        <v>8</v>
      </c>
      <c r="F9" s="36">
        <f>'[2]Cpte de Résultat détaillé'!F11+'[2]Cpte de Résultat détaillé'!F12+'[2]Cpte de Résultat détaillé'!F13+'[2]Cpte de Résultat détaillé'!F14</f>
        <v>173.16</v>
      </c>
    </row>
    <row r="10" spans="1:6" ht="13.8" x14ac:dyDescent="0.25">
      <c r="A10" s="32"/>
      <c r="B10" s="37" t="s">
        <v>9</v>
      </c>
      <c r="C10" s="38">
        <f>'[2]Cpte de Résultat détaillé'!C12+'[2]Cpte de Résultat détaillé'!C13</f>
        <v>9500</v>
      </c>
      <c r="D10" s="35"/>
      <c r="E10" s="37" t="s">
        <v>10</v>
      </c>
      <c r="F10" s="36">
        <f>SUM('[2]Cpte de Résultat détaillé'!F17:F23)</f>
        <v>3000.79</v>
      </c>
    </row>
    <row r="11" spans="1:6" ht="13.8" x14ac:dyDescent="0.25">
      <c r="A11" s="32"/>
      <c r="B11" s="37" t="s">
        <v>11</v>
      </c>
      <c r="C11" s="38">
        <f>'[2]Cpte de Résultat détaillé'!C14+'[2]Cpte de Résultat détaillé'!C9</f>
        <v>102.22</v>
      </c>
      <c r="D11" s="35"/>
      <c r="E11" s="37" t="s">
        <v>12</v>
      </c>
      <c r="F11" s="36">
        <f>'[2]Cpte de Résultat détaillé'!F9+'[2]Cpte de Résultat détaillé'!F10+'[2]Cpte de Résultat détaillé'!F15+'[2]Cpte de Résultat détaillé'!F16+'[2]Cpte de Résultat détaillé'!F24+'[2]Cpte de Résultat détaillé'!F25</f>
        <v>8875.7100000000009</v>
      </c>
    </row>
    <row r="12" spans="1:6" ht="13.8" x14ac:dyDescent="0.25">
      <c r="A12" s="32"/>
      <c r="B12" s="37" t="s">
        <v>13</v>
      </c>
      <c r="C12" s="38"/>
      <c r="D12" s="35"/>
      <c r="E12" s="37" t="s">
        <v>14</v>
      </c>
      <c r="F12" s="36"/>
    </row>
    <row r="13" spans="1:6" ht="15.6" x14ac:dyDescent="0.3">
      <c r="A13" s="32"/>
      <c r="B13" s="39"/>
      <c r="C13" s="40"/>
      <c r="D13" s="41"/>
      <c r="E13" s="37" t="s">
        <v>15</v>
      </c>
      <c r="F13" s="36"/>
    </row>
    <row r="14" spans="1:6" ht="15.6" x14ac:dyDescent="0.3">
      <c r="A14" s="32"/>
      <c r="B14" s="39"/>
      <c r="C14" s="42"/>
      <c r="D14" s="35"/>
      <c r="E14" s="37" t="s">
        <v>16</v>
      </c>
      <c r="F14" s="36"/>
    </row>
    <row r="15" spans="1:6" ht="15.6" x14ac:dyDescent="0.3">
      <c r="A15" s="32"/>
      <c r="B15" s="39"/>
      <c r="C15" s="43"/>
      <c r="D15" s="35"/>
      <c r="E15" s="44" t="s">
        <v>17</v>
      </c>
      <c r="F15" s="45" t="str">
        <f>IF('[2]Immo à publier'!I22+'[2]Immo à publier'!I38=0,"",'[2]Immo à publier'!I22+'[2]Immo à publier'!I38)</f>
        <v/>
      </c>
    </row>
    <row r="16" spans="1:6" ht="15.6" x14ac:dyDescent="0.3">
      <c r="A16" s="32"/>
      <c r="B16" s="39"/>
      <c r="C16" s="42"/>
      <c r="D16" s="46"/>
      <c r="E16" s="44" t="s">
        <v>18</v>
      </c>
      <c r="F16" s="45" t="str">
        <f>IF('[2]Immo à publier'!H54=0,"",'[2]Immo à publier'!H54)</f>
        <v/>
      </c>
    </row>
    <row r="17" spans="1:10" ht="15.6" x14ac:dyDescent="0.3">
      <c r="A17" s="32"/>
      <c r="B17" s="39"/>
      <c r="C17" s="40"/>
      <c r="D17" s="35"/>
      <c r="E17" s="44"/>
      <c r="F17" s="45"/>
    </row>
    <row r="18" spans="1:10" x14ac:dyDescent="0.25">
      <c r="A18" s="47" t="s">
        <v>19</v>
      </c>
      <c r="B18" s="48"/>
      <c r="C18" s="38">
        <f>[2]entrées!D12</f>
        <v>113.19</v>
      </c>
      <c r="D18" s="49" t="s">
        <v>20</v>
      </c>
      <c r="E18" s="48"/>
      <c r="F18" s="36"/>
    </row>
    <row r="19" spans="1:10" ht="15.6" x14ac:dyDescent="0.3">
      <c r="A19" s="32"/>
      <c r="B19" s="39"/>
      <c r="C19" s="40"/>
      <c r="D19" s="41"/>
      <c r="E19" s="50"/>
      <c r="F19" s="45"/>
    </row>
    <row r="20" spans="1:10" x14ac:dyDescent="0.25">
      <c r="A20" s="47" t="s">
        <v>21</v>
      </c>
      <c r="B20" s="48"/>
      <c r="C20" s="38"/>
      <c r="D20" s="49" t="s">
        <v>22</v>
      </c>
      <c r="E20" s="48"/>
      <c r="F20" s="36">
        <f>'[2]Cpte de Résultat détaillé'!F26</f>
        <v>0</v>
      </c>
    </row>
    <row r="21" spans="1:10" ht="13.8" x14ac:dyDescent="0.25">
      <c r="A21" s="32"/>
      <c r="B21" s="37"/>
      <c r="C21" s="40"/>
      <c r="D21" s="51"/>
      <c r="E21" s="33"/>
      <c r="F21" s="52"/>
    </row>
    <row r="22" spans="1:10" ht="13.8" x14ac:dyDescent="0.25">
      <c r="A22" s="53"/>
      <c r="B22" s="54"/>
      <c r="C22" s="40"/>
      <c r="D22" s="35"/>
      <c r="E22" s="44"/>
      <c r="F22" s="45"/>
    </row>
    <row r="23" spans="1:10" ht="13.8" x14ac:dyDescent="0.25">
      <c r="A23" s="53"/>
      <c r="B23" s="55"/>
      <c r="C23" s="40"/>
      <c r="D23" s="35"/>
      <c r="E23" s="44"/>
      <c r="F23" s="45"/>
    </row>
    <row r="24" spans="1:10" x14ac:dyDescent="0.25">
      <c r="A24" s="53"/>
      <c r="B24" s="55"/>
      <c r="C24" s="40"/>
      <c r="D24" s="35"/>
      <c r="E24" s="56"/>
      <c r="F24" s="45"/>
    </row>
    <row r="25" spans="1:10" x14ac:dyDescent="0.25">
      <c r="A25" s="53"/>
      <c r="B25" s="55"/>
      <c r="C25" s="40"/>
      <c r="D25" s="57"/>
      <c r="E25" s="58"/>
      <c r="F25" s="45"/>
    </row>
    <row r="26" spans="1:10" ht="27.75" customHeight="1" thickBot="1" x14ac:dyDescent="0.3">
      <c r="A26" s="22"/>
      <c r="B26" s="59" t="s">
        <v>23</v>
      </c>
      <c r="C26" s="60">
        <f>SUM(C9:C25)</f>
        <v>9987.8899999999976</v>
      </c>
      <c r="D26" s="61"/>
      <c r="E26" s="59" t="s">
        <v>23</v>
      </c>
      <c r="F26" s="62">
        <f>SUM(F9:F25)</f>
        <v>12049.66</v>
      </c>
    </row>
    <row r="27" spans="1:10" ht="29.25" customHeight="1" thickBot="1" x14ac:dyDescent="0.3">
      <c r="A27" s="63"/>
      <c r="B27" s="64" t="s">
        <v>24</v>
      </c>
      <c r="C27" s="65">
        <f>C26-F26</f>
        <v>-2061.7700000000023</v>
      </c>
      <c r="D27" s="66"/>
      <c r="E27" s="67"/>
      <c r="F27" s="68"/>
    </row>
    <row r="28" spans="1:10" ht="13.8" thickTop="1" x14ac:dyDescent="0.25">
      <c r="A28"/>
      <c r="B28"/>
      <c r="C28"/>
      <c r="D28"/>
      <c r="E28"/>
      <c r="F28"/>
    </row>
    <row r="29" spans="1:10" ht="13.8" x14ac:dyDescent="0.25">
      <c r="A29"/>
      <c r="B29" s="69"/>
      <c r="C29" s="69"/>
      <c r="D29" s="69"/>
      <c r="E29" s="69"/>
      <c r="F29" s="69"/>
      <c r="G29" s="70"/>
      <c r="H29" s="70"/>
      <c r="I29" s="71"/>
      <c r="J29" s="71"/>
    </row>
    <row r="30" spans="1:10" x14ac:dyDescent="0.25">
      <c r="A30"/>
      <c r="B30"/>
      <c r="C30"/>
      <c r="D30"/>
      <c r="E30"/>
      <c r="F30"/>
    </row>
    <row r="31" spans="1:10" ht="17.399999999999999" x14ac:dyDescent="0.3">
      <c r="A31"/>
      <c r="B31" s="72"/>
      <c r="C31"/>
      <c r="D31"/>
      <c r="E31"/>
      <c r="F31"/>
    </row>
    <row r="33" spans="2:2" ht="17.399999999999999" x14ac:dyDescent="0.3">
      <c r="B33" s="73"/>
    </row>
  </sheetData>
  <mergeCells count="9">
    <mergeCell ref="A20:B20"/>
    <mergeCell ref="D20:E20"/>
    <mergeCell ref="A4:F4"/>
    <mergeCell ref="A6:C6"/>
    <mergeCell ref="D6:F6"/>
    <mergeCell ref="A8:B8"/>
    <mergeCell ref="D8:E8"/>
    <mergeCell ref="A18:B18"/>
    <mergeCell ref="D18:E18"/>
  </mergeCells>
  <printOptions horizontalCentered="1" verticalCentered="1"/>
  <pageMargins left="0" right="0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Cpte de Résultat à publier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HARCHOUCHE NACIRA</dc:creator>
  <cp:lastModifiedBy>HARCHOUCHE NACIRA</cp:lastModifiedBy>
  <dcterms:created xsi:type="dcterms:W3CDTF">2025-11-09T21:04:49Z</dcterms:created>
  <dcterms:modified xsi:type="dcterms:W3CDTF">2025-11-09T21:05:17Z</dcterms:modified>
</cp:coreProperties>
</file>